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Flow'!$A$1:$G$52</definedName>
    <definedName name="_xlnm.Print_Area" localSheetId="2">'Changes in equity'!$A$1:$M$40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<sst xmlns="http://schemas.openxmlformats.org/spreadsheetml/2006/main" count="189" uniqueCount="133">
  <si>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</si>
  <si>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</si>
  <si>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</si>
  <si>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</si>
  <si>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</si>
  <si>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</si>
  <si>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</si>
  <si>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</si>
  <si>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</si>
  <si>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</si>
  <si>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t>Amount owing by associated company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</si>
  <si>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</si>
  <si>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</si>
  <si>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</si>
  <si>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</si>
  <si>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</si>
  <si>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</si>
  <si>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</si>
  <si>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</si>
  <si>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</si>
  <si>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</si>
  <si>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</si>
  <si>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</si>
  <si>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</si>
  <si>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</si>
  <si>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</si>
  <si>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</si>
  <si>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</si>
  <si>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</si>
  <si>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</si>
  <si>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</si>
  <si>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</si>
  <si>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</si>
  <si>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</si>
  <si>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</si>
  <si>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</si>
  <si>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</si>
  <si>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</si>
  <si>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</si>
  <si>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</si>
  <si>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</si>
  <si>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</si>
  <si>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>Net cash used in investing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</si>
  <si>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</si>
  <si>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</si>
  <si>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</si>
  <si>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</si>
  <si>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</si>
  <si>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</si>
  <si>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</si>
  <si>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</si>
  <si>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</si>
  <si>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</si>
  <si>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</si>
  <si>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</si>
  <si>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</si>
  <si>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</si>
  <si>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</si>
  <si>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</si>
  <si>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</si>
  <si>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</si>
  <si>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</si>
  <si>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</si>
  <si>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</si>
  <si>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</si>
  <si>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</si>
  <si>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</si>
  <si>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Net increase/(decrease) in cash and cash equivalents</t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</si>
  <si>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</si>
  <si>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</si>
  <si>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</si>
  <si>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</si>
  <si>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</si>
  <si>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</si>
  <si>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</si>
  <si>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</si>
  <si>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Balance as of 1 February 2006</t>
  </si>
  <si>
    <t>(Restated)</t>
  </si>
  <si>
    <t>Attributable to equity holders of the parent</t>
  </si>
  <si>
    <t xml:space="preserve">Net assets per ordinary share of 50 sen each </t>
  </si>
  <si>
    <t>Restated balance</t>
  </si>
  <si>
    <t xml:space="preserve"> for the year ended 31 January 2006)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</si>
  <si>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</si>
  <si>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</si>
  <si>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</si>
  <si>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</si>
  <si>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</si>
  <si>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</si>
  <si>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</si>
  <si>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</si>
  <si>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</si>
  <si>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</si>
  <si>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</si>
  <si>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</si>
  <si>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</si>
  <si>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</si>
  <si>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</si>
  <si>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</si>
  <si>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</si>
  <si>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>the year ended 31st January 2006)</t>
  </si>
  <si>
    <t xml:space="preserve">(The Condensed Consolidated Income Statements should be read in conjunction with the Annual Financial Statement for </t>
  </si>
  <si>
    <t>Financial Statement for the year ended 31st January 2006)</t>
  </si>
  <si>
    <t>Provisions</t>
  </si>
  <si>
    <t>(The Condensed Consolidated Statements of Changes in Equity should be read in conjunction with the Annual Financial Statement</t>
  </si>
  <si>
    <t>the Annual Financial Statement for the year ended 31 January 2006)</t>
  </si>
  <si>
    <t>Identifiable Intangible Assets</t>
  </si>
  <si>
    <t>Profit for the period</t>
  </si>
  <si>
    <t>Operating expenses</t>
  </si>
  <si>
    <t>Net profit for the period</t>
  </si>
  <si>
    <t>Dividend</t>
  </si>
  <si>
    <t>Other investments</t>
  </si>
  <si>
    <t>Share of loss of associate</t>
  </si>
  <si>
    <t>Cash from operating activities</t>
  </si>
  <si>
    <t>Net cash from operating activities</t>
  </si>
  <si>
    <t xml:space="preserve"> attributable to ordinary equity holders of the parent (RM)</t>
  </si>
  <si>
    <t>For the period ended 31 March 2007</t>
  </si>
  <si>
    <t>2 months period ended</t>
  </si>
  <si>
    <t xml:space="preserve">14 months cummulative </t>
  </si>
  <si>
    <t>Condensed Consolidated Balance Sheet as at 31 March 2007</t>
  </si>
  <si>
    <t>14 months ended 31 March 2007:</t>
  </si>
  <si>
    <t>Balance as of 31 March 2007</t>
  </si>
  <si>
    <t>14 months ended 31 March 2006:</t>
  </si>
  <si>
    <t>Note:</t>
  </si>
  <si>
    <t>Balance as of 31 March 2006</t>
  </si>
  <si>
    <t>Cash and cash equivalents at end of financial period</t>
  </si>
  <si>
    <t>Cash and cash equivalents at beginning of financial year</t>
  </si>
  <si>
    <t>`</t>
  </si>
  <si>
    <t>Issue of shares</t>
  </si>
  <si>
    <t>The comparative figures are not available due to the change in financial year end from 31st January 2007 to 30th June 2007.</t>
  </si>
  <si>
    <t>The comparative figures are not available due to the change in financial year end  from 31st January 2007 to 30th June 2007.</t>
  </si>
  <si>
    <t xml:space="preserve">The comparative figures are not available due to the change in financial year end from 31st January 2007 </t>
  </si>
  <si>
    <t>to 30th June 2007.</t>
  </si>
  <si>
    <t>14 months period ended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</si>
</sst>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5" fontId="2" fillId="0" borderId="0" xfId="0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4" xfId="15" applyFont="1" applyBorder="1" applyAlignment="1">
      <alignment/>
    </xf>
    <xf numFmtId="43" fontId="1" fillId="0" borderId="0" xfId="15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4" xfId="15" applyNumberFormat="1" applyFont="1" applyBorder="1" applyAlignment="1">
      <alignment horizontal="right"/>
    </xf>
    <xf numFmtId="0" fontId="1" fillId="0" borderId="0" xfId="15" applyNumberFormat="1" applyFont="1" applyAlignment="1">
      <alignment horizontal="left"/>
    </xf>
    <xf numFmtId="0" fontId="10" fillId="0" borderId="0" xfId="15" applyNumberFormat="1" applyFont="1" applyAlignment="1">
      <alignment horizontal="left"/>
    </xf>
    <xf numFmtId="0" fontId="1" fillId="0" borderId="0" xfId="15" applyNumberFormat="1" applyFont="1" applyAlignment="1">
      <alignment/>
    </xf>
    <xf numFmtId="0" fontId="2" fillId="0" borderId="0" xfId="15" applyNumberFormat="1" applyFont="1" applyAlignment="1">
      <alignment horizontal="left"/>
    </xf>
    <xf numFmtId="0" fontId="5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1" fillId="0" borderId="0" xfId="15" applyNumberFormat="1" applyFont="1" applyAlignment="1">
      <alignment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165" fontId="1" fillId="0" borderId="1" xfId="15" applyNumberFormat="1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295525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1</xdr:row>
      <xdr:rowOff>104775</xdr:rowOff>
    </xdr:from>
    <xdr:to>
      <xdr:col>6</xdr:col>
      <xdr:colOff>381000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333875" y="466725"/>
          <a:ext cx="62865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32410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295525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019800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42.7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" customHeight="1">
      <c r="A3" s="20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115</v>
      </c>
    </row>
    <row r="5" ht="14.25">
      <c r="A5" s="18" t="s">
        <v>13</v>
      </c>
    </row>
    <row r="6" ht="15">
      <c r="A6" s="2"/>
    </row>
    <row r="7" ht="15">
      <c r="A7" s="2"/>
    </row>
    <row r="8" spans="1:10" ht="15">
      <c r="A8" s="2"/>
      <c r="D8" s="85" t="s">
        <v>116</v>
      </c>
      <c r="E8" s="85"/>
      <c r="F8" s="85"/>
      <c r="H8" s="86" t="s">
        <v>117</v>
      </c>
      <c r="I8" s="86"/>
      <c r="J8" s="86"/>
    </row>
    <row r="9" spans="4:10" ht="15">
      <c r="D9" s="4">
        <v>39172</v>
      </c>
      <c r="E9" s="4"/>
      <c r="F9" s="4">
        <v>38807</v>
      </c>
      <c r="H9" s="4">
        <f>+D9</f>
        <v>39172</v>
      </c>
      <c r="I9" s="4"/>
      <c r="J9" s="4">
        <f>+F9</f>
        <v>38807</v>
      </c>
    </row>
    <row r="10" spans="4:10" ht="15">
      <c r="D10" s="4"/>
      <c r="E10" s="4"/>
      <c r="F10" s="46"/>
      <c r="H10" s="4"/>
      <c r="I10" s="4"/>
      <c r="J10" s="46"/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3">
        <v>26697</v>
      </c>
      <c r="E15" s="56"/>
      <c r="F15" s="68" t="s">
        <v>66</v>
      </c>
      <c r="G15" s="56"/>
      <c r="H15" s="23">
        <v>186292</v>
      </c>
      <c r="I15" s="56"/>
      <c r="J15" s="68" t="s">
        <v>66</v>
      </c>
    </row>
    <row r="16" spans="6:10" ht="14.25">
      <c r="F16" s="11"/>
      <c r="H16" s="5"/>
      <c r="J16" s="5"/>
    </row>
    <row r="17" spans="1:10" ht="14.25">
      <c r="A17" s="1" t="s">
        <v>107</v>
      </c>
      <c r="D17" s="23">
        <v>-24934</v>
      </c>
      <c r="F17" s="68" t="s">
        <v>66</v>
      </c>
      <c r="H17" s="5">
        <v>-165814</v>
      </c>
      <c r="J17" s="68" t="s">
        <v>66</v>
      </c>
    </row>
    <row r="18" spans="1:10" ht="14.25">
      <c r="A18" s="1" t="s">
        <v>16</v>
      </c>
      <c r="D18" s="23">
        <v>-54</v>
      </c>
      <c r="F18" s="68" t="s">
        <v>66</v>
      </c>
      <c r="H18" s="5">
        <v>-504</v>
      </c>
      <c r="J18" s="68" t="s">
        <v>66</v>
      </c>
    </row>
    <row r="19" spans="1:10" ht="14.25">
      <c r="A19" s="1" t="s">
        <v>17</v>
      </c>
      <c r="D19" s="23">
        <v>153</v>
      </c>
      <c r="F19" s="68" t="s">
        <v>66</v>
      </c>
      <c r="H19" s="5">
        <v>768</v>
      </c>
      <c r="J19" s="68" t="s">
        <v>66</v>
      </c>
    </row>
    <row r="20" spans="1:10" ht="14.25">
      <c r="A20" s="1" t="s">
        <v>111</v>
      </c>
      <c r="D20" s="23">
        <v>-25</v>
      </c>
      <c r="F20" s="68" t="s">
        <v>66</v>
      </c>
      <c r="H20" s="5">
        <v>-178</v>
      </c>
      <c r="J20" s="68" t="s">
        <v>66</v>
      </c>
    </row>
    <row r="21" spans="4:10" ht="14.25">
      <c r="D21" s="6"/>
      <c r="F21" s="22"/>
      <c r="H21" s="6"/>
      <c r="J21" s="6"/>
    </row>
    <row r="22" spans="1:10" ht="15">
      <c r="A22" s="2" t="s">
        <v>18</v>
      </c>
      <c r="D22" s="11">
        <f>SUM(D15:D21)</f>
        <v>1837</v>
      </c>
      <c r="F22" s="68" t="s">
        <v>66</v>
      </c>
      <c r="H22" s="11">
        <f>SUM(H15:H21)</f>
        <v>20564</v>
      </c>
      <c r="J22" s="68" t="s">
        <v>66</v>
      </c>
    </row>
    <row r="23" spans="1:10" ht="14.25">
      <c r="A23" s="1" t="s">
        <v>19</v>
      </c>
      <c r="D23" s="23">
        <v>-468</v>
      </c>
      <c r="F23" s="68" t="s">
        <v>66</v>
      </c>
      <c r="H23" s="5">
        <v>-3676</v>
      </c>
      <c r="J23" s="68" t="s">
        <v>66</v>
      </c>
    </row>
    <row r="24" spans="4:10" ht="14.25">
      <c r="D24" s="6"/>
      <c r="F24" s="22"/>
      <c r="H24" s="6"/>
      <c r="J24" s="6"/>
    </row>
    <row r="25" spans="1:10" ht="15.75" thickBot="1">
      <c r="A25" s="2" t="s">
        <v>106</v>
      </c>
      <c r="D25" s="21">
        <f>SUM(D22:D24)</f>
        <v>1369</v>
      </c>
      <c r="F25" s="69" t="s">
        <v>66</v>
      </c>
      <c r="H25" s="21">
        <f>SUM(H22:H24)</f>
        <v>16888</v>
      </c>
      <c r="J25" s="69" t="s">
        <v>66</v>
      </c>
    </row>
    <row r="26" spans="1:10" ht="15.75" thickTop="1">
      <c r="A26" s="2"/>
      <c r="D26" s="49"/>
      <c r="F26" s="49"/>
      <c r="H26" s="49"/>
      <c r="J26" s="49"/>
    </row>
    <row r="27" spans="6:10" ht="14.25">
      <c r="F27" s="11"/>
      <c r="H27" s="5"/>
      <c r="J27" s="5"/>
    </row>
    <row r="28" spans="1:10" ht="15">
      <c r="A28" s="2" t="s">
        <v>71</v>
      </c>
      <c r="F28" s="11"/>
      <c r="H28" s="5"/>
      <c r="J28" s="5"/>
    </row>
    <row r="29" spans="1:10" ht="14.25">
      <c r="A29" s="15" t="s">
        <v>72</v>
      </c>
      <c r="D29" s="11">
        <f>D32-D30</f>
        <v>1238</v>
      </c>
      <c r="F29" s="68" t="s">
        <v>66</v>
      </c>
      <c r="H29" s="11">
        <f>H32-H30</f>
        <v>16031</v>
      </c>
      <c r="J29" s="68" t="s">
        <v>66</v>
      </c>
    </row>
    <row r="30" spans="1:10" ht="14.25">
      <c r="A30" s="15" t="s">
        <v>73</v>
      </c>
      <c r="D30" s="11">
        <v>131</v>
      </c>
      <c r="F30" s="68" t="s">
        <v>66</v>
      </c>
      <c r="H30" s="11">
        <v>857</v>
      </c>
      <c r="J30" s="68" t="s">
        <v>66</v>
      </c>
    </row>
    <row r="31" spans="1:10" ht="14.25">
      <c r="A31" s="15"/>
      <c r="D31" s="11"/>
      <c r="F31" s="11"/>
      <c r="H31" s="11"/>
      <c r="J31" s="11"/>
    </row>
    <row r="32" spans="1:10" ht="15" thickBot="1">
      <c r="A32" s="15"/>
      <c r="D32" s="21">
        <f>D25</f>
        <v>1369</v>
      </c>
      <c r="F32" s="69" t="str">
        <f>F25</f>
        <v>N/A</v>
      </c>
      <c r="H32" s="21">
        <f>H25</f>
        <v>16888</v>
      </c>
      <c r="J32" s="69" t="str">
        <f>J25</f>
        <v>N/A</v>
      </c>
    </row>
    <row r="33" spans="6:10" ht="15" thickTop="1">
      <c r="F33" s="11"/>
      <c r="H33" s="5"/>
      <c r="J33" s="5"/>
    </row>
    <row r="34" spans="6:10" ht="14.25">
      <c r="F34" s="11"/>
      <c r="H34" s="5"/>
      <c r="J34" s="5"/>
    </row>
    <row r="35" spans="1:10" ht="15">
      <c r="A35" s="2" t="s">
        <v>57</v>
      </c>
      <c r="F35" s="17"/>
      <c r="H35" s="17"/>
      <c r="J35" s="5"/>
    </row>
    <row r="36" spans="6:10" ht="14.25">
      <c r="F36" s="17"/>
      <c r="H36" s="17"/>
      <c r="J36" s="5"/>
    </row>
    <row r="37" spans="1:10" ht="15">
      <c r="A37" s="15" t="s">
        <v>64</v>
      </c>
      <c r="B37" s="2" t="s">
        <v>12</v>
      </c>
      <c r="F37" s="17"/>
      <c r="H37" s="17"/>
      <c r="J37" s="5"/>
    </row>
    <row r="38" spans="2:10" ht="14.25">
      <c r="B38" s="1" t="s">
        <v>38</v>
      </c>
      <c r="D38" s="37">
        <v>0.96</v>
      </c>
      <c r="E38" s="26"/>
      <c r="F38" s="68" t="s">
        <v>66</v>
      </c>
      <c r="G38" s="26"/>
      <c r="H38" s="31">
        <v>12.47</v>
      </c>
      <c r="I38" s="26"/>
      <c r="J38" s="68" t="s">
        <v>66</v>
      </c>
    </row>
    <row r="39" spans="4:10" ht="14.25">
      <c r="D39" s="27"/>
      <c r="E39" s="28"/>
      <c r="F39" s="27"/>
      <c r="G39" s="28"/>
      <c r="H39" s="27"/>
      <c r="I39" s="28"/>
      <c r="J39" s="27"/>
    </row>
    <row r="40" spans="1:10" ht="14.25">
      <c r="A40" s="15"/>
      <c r="C40" s="16"/>
      <c r="D40" s="29"/>
      <c r="E40" s="28"/>
      <c r="F40" s="29"/>
      <c r="G40" s="28"/>
      <c r="H40" s="29"/>
      <c r="I40" s="28"/>
      <c r="J40" s="29"/>
    </row>
    <row r="41" spans="1:10" ht="15">
      <c r="A41" s="1" t="s">
        <v>0</v>
      </c>
      <c r="B41" s="2" t="s">
        <v>65</v>
      </c>
      <c r="D41" s="29"/>
      <c r="E41" s="28"/>
      <c r="F41" s="30"/>
      <c r="G41" s="28"/>
      <c r="H41" s="28"/>
      <c r="I41" s="28"/>
      <c r="J41" s="29"/>
    </row>
    <row r="42" spans="2:10" ht="14.25">
      <c r="B42" s="1" t="s">
        <v>39</v>
      </c>
      <c r="D42" s="37">
        <v>0.95</v>
      </c>
      <c r="E42" s="26"/>
      <c r="F42" s="47" t="s">
        <v>66</v>
      </c>
      <c r="G42" s="26"/>
      <c r="H42" s="31">
        <v>12.4</v>
      </c>
      <c r="I42" s="26"/>
      <c r="J42" s="31" t="s">
        <v>66</v>
      </c>
    </row>
    <row r="43" spans="6:10" ht="14.25">
      <c r="F43" s="12"/>
      <c r="H43" s="1" t="s">
        <v>126</v>
      </c>
      <c r="J43" s="5"/>
    </row>
    <row r="44" spans="2:10" ht="14.25">
      <c r="B44" s="15"/>
      <c r="C44" s="16"/>
      <c r="F44" s="12"/>
      <c r="J44" s="5"/>
    </row>
    <row r="45" spans="2:10" ht="14.25">
      <c r="B45" s="15"/>
      <c r="C45" s="16"/>
      <c r="F45" s="12"/>
      <c r="J45" s="5"/>
    </row>
    <row r="46" spans="2:10" ht="14.25">
      <c r="B46" s="15"/>
      <c r="C46" s="16"/>
      <c r="F46" s="12"/>
      <c r="J46" s="5"/>
    </row>
    <row r="47" spans="1:10" ht="14.25">
      <c r="A47" s="72" t="s">
        <v>122</v>
      </c>
      <c r="B47" s="15"/>
      <c r="C47" s="16"/>
      <c r="F47" s="12"/>
      <c r="J47" s="5"/>
    </row>
    <row r="48" spans="1:10" ht="14.25">
      <c r="A48" s="71" t="s">
        <v>128</v>
      </c>
      <c r="B48" s="15"/>
      <c r="C48" s="16"/>
      <c r="F48" s="12"/>
      <c r="J48" s="5"/>
    </row>
    <row r="49" spans="2:10" ht="14.25">
      <c r="B49" s="15"/>
      <c r="C49" s="16"/>
      <c r="F49" s="12"/>
      <c r="J49" s="5"/>
    </row>
    <row r="50" spans="2:10" ht="14.25">
      <c r="B50" s="15"/>
      <c r="C50" s="16"/>
      <c r="F50" s="12"/>
      <c r="J50" s="5"/>
    </row>
    <row r="51" spans="2:10" ht="14.25">
      <c r="B51" s="15"/>
      <c r="C51" s="16"/>
      <c r="F51" s="12"/>
      <c r="J51" s="5"/>
    </row>
    <row r="52" spans="2:10" ht="14.25">
      <c r="B52" s="15"/>
      <c r="C52" s="16"/>
      <c r="F52" s="12"/>
      <c r="J52" s="5"/>
    </row>
    <row r="53" spans="6:10" ht="14.25">
      <c r="F53" s="12"/>
      <c r="J53" s="5"/>
    </row>
    <row r="54" spans="1:10" ht="14.25">
      <c r="A54" s="81" t="s">
        <v>100</v>
      </c>
      <c r="B54" s="82"/>
      <c r="C54" s="82"/>
      <c r="D54" s="82"/>
      <c r="E54" s="82"/>
      <c r="F54" s="82"/>
      <c r="G54" s="82"/>
      <c r="H54" s="82"/>
      <c r="I54" s="82"/>
      <c r="J54" s="82"/>
    </row>
    <row r="55" spans="1:10" ht="14.25">
      <c r="A55" s="16" t="s">
        <v>99</v>
      </c>
      <c r="B55" s="16"/>
      <c r="C55" s="16"/>
      <c r="D55" s="35"/>
      <c r="E55" s="16"/>
      <c r="F55" s="36"/>
      <c r="G55" s="16"/>
      <c r="H55" s="16"/>
      <c r="I55" s="16"/>
      <c r="J55" s="3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spans="6:10" ht="14.25">
      <c r="F474" s="12"/>
      <c r="J474" s="5"/>
    </row>
    <row r="475" spans="6:10" ht="14.25">
      <c r="F475" s="12"/>
      <c r="J475" s="5"/>
    </row>
    <row r="476" spans="6:10" ht="14.25">
      <c r="F476" s="12"/>
      <c r="J476" s="5"/>
    </row>
    <row r="477" spans="6:10" ht="14.25">
      <c r="F477" s="12"/>
      <c r="J477" s="5"/>
    </row>
    <row r="478" spans="6:10" ht="14.25">
      <c r="F478" s="12"/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  <row r="1388" ht="14.25">
      <c r="J1388" s="5"/>
    </row>
    <row r="1389" ht="14.25">
      <c r="J1389" s="5"/>
    </row>
    <row r="1390" ht="14.25">
      <c r="J1390" s="5"/>
    </row>
    <row r="1391" ht="14.25">
      <c r="J1391" s="5"/>
    </row>
  </sheetData>
  <mergeCells count="5">
    <mergeCell ref="A54:J54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2"/>
  <sheetViews>
    <sheetView workbookViewId="0" topLeftCell="A1">
      <selection activeCell="F43" sqref="F43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9" width="1.8515625" style="1" customWidth="1"/>
    <col min="10" max="16384" width="9.140625" style="1" customWidth="1"/>
  </cols>
  <sheetData>
    <row r="1" spans="2:8" ht="28.5" customHeight="1">
      <c r="B1" s="87" t="s">
        <v>14</v>
      </c>
      <c r="C1" s="83"/>
      <c r="D1" s="83"/>
      <c r="E1" s="83"/>
      <c r="F1" s="83"/>
      <c r="G1" s="83"/>
      <c r="H1" s="83"/>
    </row>
    <row r="2" spans="2:8" ht="33" customHeight="1">
      <c r="B2" s="84"/>
      <c r="C2" s="84"/>
      <c r="D2" s="84"/>
      <c r="E2" s="84"/>
      <c r="F2" s="84"/>
      <c r="G2" s="84"/>
      <c r="H2" s="84"/>
    </row>
    <row r="3" spans="2:8" ht="15" customHeight="1">
      <c r="B3" s="20" t="s">
        <v>118</v>
      </c>
      <c r="C3" s="19"/>
      <c r="D3" s="19"/>
      <c r="E3" s="19"/>
      <c r="F3" s="19"/>
      <c r="G3" s="19"/>
      <c r="H3" s="19"/>
    </row>
    <row r="4" ht="14.25">
      <c r="B4" s="18" t="s">
        <v>13</v>
      </c>
    </row>
    <row r="5" spans="6:8" ht="15">
      <c r="F5" s="3" t="s">
        <v>1</v>
      </c>
      <c r="H5" s="3" t="s">
        <v>1</v>
      </c>
    </row>
    <row r="6" spans="6:8" ht="15">
      <c r="F6" s="4">
        <v>39172</v>
      </c>
      <c r="H6" s="4">
        <v>38748</v>
      </c>
    </row>
    <row r="7" spans="6:10" ht="15">
      <c r="F7" s="4"/>
      <c r="H7" s="46" t="s">
        <v>77</v>
      </c>
      <c r="J7" s="19"/>
    </row>
    <row r="8" spans="6:8" ht="15">
      <c r="F8" s="3" t="s">
        <v>2</v>
      </c>
      <c r="H8" s="3" t="s">
        <v>2</v>
      </c>
    </row>
    <row r="9" spans="2:8" ht="15">
      <c r="B9" s="20" t="s">
        <v>37</v>
      </c>
      <c r="F9" s="5"/>
      <c r="G9" s="5"/>
      <c r="H9" s="5"/>
    </row>
    <row r="10" spans="2:8" ht="15">
      <c r="B10" s="20" t="s">
        <v>82</v>
      </c>
      <c r="F10" s="5"/>
      <c r="G10" s="5"/>
      <c r="H10" s="5"/>
    </row>
    <row r="11" spans="3:8" ht="14.25">
      <c r="C11" s="1" t="s">
        <v>7</v>
      </c>
      <c r="F11" s="5">
        <v>75777</v>
      </c>
      <c r="G11" s="5"/>
      <c r="H11" s="5">
        <v>79634</v>
      </c>
    </row>
    <row r="12" spans="3:8" ht="14.25">
      <c r="C12" s="1" t="s">
        <v>63</v>
      </c>
      <c r="F12" s="5">
        <v>5761</v>
      </c>
      <c r="G12" s="5"/>
      <c r="H12" s="5">
        <v>5938</v>
      </c>
    </row>
    <row r="13" spans="3:8" ht="14.25">
      <c r="C13" s="60" t="s">
        <v>110</v>
      </c>
      <c r="D13" s="60"/>
      <c r="E13" s="60"/>
      <c r="F13" s="61">
        <v>17867</v>
      </c>
      <c r="G13" s="61"/>
      <c r="H13" s="61">
        <v>16196</v>
      </c>
    </row>
    <row r="14" spans="3:10" ht="14.25">
      <c r="C14" s="60" t="s">
        <v>105</v>
      </c>
      <c r="D14" s="60"/>
      <c r="E14" s="60"/>
      <c r="F14" s="61">
        <v>2129</v>
      </c>
      <c r="G14" s="61"/>
      <c r="H14" s="61">
        <f>2193-64</f>
        <v>2129</v>
      </c>
      <c r="J14" s="55"/>
    </row>
    <row r="15" spans="3:8" ht="14.25">
      <c r="C15" s="1" t="s">
        <v>62</v>
      </c>
      <c r="F15" s="5">
        <v>1140</v>
      </c>
      <c r="G15" s="5"/>
      <c r="H15" s="5">
        <v>1142</v>
      </c>
    </row>
    <row r="16" spans="3:8" ht="14.25">
      <c r="C16" s="1" t="s">
        <v>11</v>
      </c>
      <c r="F16" s="5">
        <v>2134</v>
      </c>
      <c r="G16" s="5"/>
      <c r="H16" s="5">
        <v>2134</v>
      </c>
    </row>
    <row r="17" spans="2:8" ht="14.25">
      <c r="B17" s="1"/>
      <c r="F17" s="5"/>
      <c r="G17" s="5"/>
      <c r="H17" s="5"/>
    </row>
    <row r="18" spans="2:8" ht="15">
      <c r="B18" s="2" t="s">
        <v>3</v>
      </c>
      <c r="F18" s="5"/>
      <c r="G18" s="5"/>
      <c r="H18" s="5"/>
    </row>
    <row r="19" spans="2:8" ht="14.25">
      <c r="B19" s="15"/>
      <c r="C19" s="1" t="s">
        <v>8</v>
      </c>
      <c r="F19" s="5">
        <v>20317</v>
      </c>
      <c r="G19" s="5"/>
      <c r="H19" s="5">
        <v>23720</v>
      </c>
    </row>
    <row r="20" spans="2:8" ht="14.25" hidden="1">
      <c r="B20" s="15"/>
      <c r="C20" s="1" t="s">
        <v>11</v>
      </c>
      <c r="F20" s="5">
        <v>0</v>
      </c>
      <c r="G20" s="5"/>
      <c r="H20" s="5">
        <v>0</v>
      </c>
    </row>
    <row r="21" spans="2:8" ht="14.25">
      <c r="B21" s="15"/>
      <c r="C21" s="1" t="s">
        <v>31</v>
      </c>
      <c r="F21" s="5">
        <v>34773</v>
      </c>
      <c r="G21" s="5"/>
      <c r="H21" s="5">
        <v>25827</v>
      </c>
    </row>
    <row r="22" spans="2:8" ht="14.25">
      <c r="B22" s="15"/>
      <c r="C22" s="1" t="s">
        <v>10</v>
      </c>
      <c r="F22" s="23">
        <v>0</v>
      </c>
      <c r="G22" s="5"/>
      <c r="H22" s="5">
        <v>7</v>
      </c>
    </row>
    <row r="23" spans="2:8" ht="14.25">
      <c r="B23" s="15"/>
      <c r="C23" s="1" t="s">
        <v>47</v>
      </c>
      <c r="F23" s="6">
        <v>36672</v>
      </c>
      <c r="G23" s="5"/>
      <c r="H23" s="5">
        <v>24216</v>
      </c>
    </row>
    <row r="24" spans="2:8" ht="14.25">
      <c r="B24" s="1"/>
      <c r="F24" s="8">
        <f>SUM(F19:F23)</f>
        <v>91762</v>
      </c>
      <c r="G24" s="5"/>
      <c r="H24" s="8">
        <f>SUM(H19:H23)</f>
        <v>73770</v>
      </c>
    </row>
    <row r="25" spans="2:8" ht="15">
      <c r="B25" s="1"/>
      <c r="F25" s="63"/>
      <c r="G25" s="5"/>
      <c r="H25" s="23"/>
    </row>
    <row r="26" spans="2:8" ht="15.75" thickBot="1">
      <c r="B26" s="2" t="s">
        <v>83</v>
      </c>
      <c r="F26" s="59">
        <f>F11+F12+F13+F14+F15+F16+F24</f>
        <v>196570</v>
      </c>
      <c r="G26" s="24"/>
      <c r="H26" s="59">
        <f>H11+H12+H13+H14+H15+H16+H24</f>
        <v>180943</v>
      </c>
    </row>
    <row r="27" spans="2:8" ht="15" thickTop="1">
      <c r="B27" s="1"/>
      <c r="F27" s="5"/>
      <c r="G27" s="5"/>
      <c r="H27" s="5"/>
    </row>
    <row r="28" spans="2:8" ht="15">
      <c r="B28" s="2" t="s">
        <v>84</v>
      </c>
      <c r="F28" s="5"/>
      <c r="G28" s="5"/>
      <c r="H28" s="5"/>
    </row>
    <row r="29" spans="2:8" ht="15">
      <c r="B29" s="2" t="s">
        <v>85</v>
      </c>
      <c r="F29" s="5"/>
      <c r="G29" s="5"/>
      <c r="H29" s="5"/>
    </row>
    <row r="30" spans="2:8" ht="14.25">
      <c r="B30" s="1"/>
      <c r="C30" s="1" t="s">
        <v>4</v>
      </c>
      <c r="F30" s="5">
        <v>64586</v>
      </c>
      <c r="G30" s="5"/>
      <c r="H30" s="5">
        <v>64245</v>
      </c>
    </row>
    <row r="31" spans="2:8" ht="14.25">
      <c r="B31" s="1"/>
      <c r="C31" s="1" t="s">
        <v>86</v>
      </c>
      <c r="F31" s="64">
        <v>15049</v>
      </c>
      <c r="G31" s="5"/>
      <c r="H31" s="5">
        <f>15033</f>
        <v>15033</v>
      </c>
    </row>
    <row r="32" spans="2:10" ht="14.25">
      <c r="B32" s="1"/>
      <c r="C32" s="1" t="s">
        <v>87</v>
      </c>
      <c r="F32" s="53">
        <v>76460</v>
      </c>
      <c r="G32" s="61"/>
      <c r="H32" s="48">
        <f>62343-64</f>
        <v>62279</v>
      </c>
      <c r="J32" s="55"/>
    </row>
    <row r="33" spans="2:9" ht="14.25">
      <c r="B33" s="1"/>
      <c r="F33" s="40">
        <f>SUM(F30:F32)</f>
        <v>156095</v>
      </c>
      <c r="G33" s="23"/>
      <c r="H33" s="40">
        <f>SUM(H30:H32)</f>
        <v>141557</v>
      </c>
      <c r="I33" s="12"/>
    </row>
    <row r="34" spans="2:10" ht="14.25">
      <c r="B34" s="1" t="s">
        <v>6</v>
      </c>
      <c r="F34" s="53">
        <v>7985</v>
      </c>
      <c r="G34" s="5"/>
      <c r="H34" s="53">
        <v>7600</v>
      </c>
      <c r="J34" s="23"/>
    </row>
    <row r="35" spans="2:10" ht="15">
      <c r="B35" s="2" t="s">
        <v>88</v>
      </c>
      <c r="F35" s="54">
        <f>SUM(F33:F34)</f>
        <v>164080</v>
      </c>
      <c r="G35" s="5"/>
      <c r="H35" s="54">
        <f>SUM(H33:H34)</f>
        <v>149157</v>
      </c>
      <c r="J35" s="56"/>
    </row>
    <row r="36" spans="2:8" ht="15">
      <c r="B36" s="2"/>
      <c r="F36" s="40"/>
      <c r="G36" s="5"/>
      <c r="H36" s="40"/>
    </row>
    <row r="37" spans="2:8" ht="15">
      <c r="B37" s="2" t="s">
        <v>89</v>
      </c>
      <c r="F37" s="40"/>
      <c r="G37" s="5"/>
      <c r="H37" s="40"/>
    </row>
    <row r="38" spans="2:8" ht="14.25">
      <c r="B38" s="15"/>
      <c r="C38" s="1" t="s">
        <v>90</v>
      </c>
      <c r="F38" s="40">
        <v>1488</v>
      </c>
      <c r="G38" s="5"/>
      <c r="H38" s="40">
        <v>683</v>
      </c>
    </row>
    <row r="39" spans="2:8" ht="14.25">
      <c r="B39" s="15"/>
      <c r="C39" s="1" t="s">
        <v>91</v>
      </c>
      <c r="F39" s="40">
        <v>12756</v>
      </c>
      <c r="G39" s="5"/>
      <c r="H39" s="40">
        <v>13152</v>
      </c>
    </row>
    <row r="40" spans="2:8" ht="14.25">
      <c r="B40" s="15"/>
      <c r="C40" s="1" t="s">
        <v>102</v>
      </c>
      <c r="F40" s="53">
        <v>813</v>
      </c>
      <c r="G40" s="5"/>
      <c r="H40" s="40">
        <v>872</v>
      </c>
    </row>
    <row r="41" spans="2:8" ht="15">
      <c r="B41" s="2" t="s">
        <v>92</v>
      </c>
      <c r="F41" s="54">
        <f>SUM(F38:F40)</f>
        <v>15057</v>
      </c>
      <c r="G41" s="5"/>
      <c r="H41" s="54">
        <f>SUM(H38:H40)</f>
        <v>14707</v>
      </c>
    </row>
    <row r="42" spans="2:8" ht="14.25">
      <c r="B42" s="15"/>
      <c r="F42" s="40"/>
      <c r="G42" s="5"/>
      <c r="H42" s="40"/>
    </row>
    <row r="43" spans="2:8" ht="15">
      <c r="B43" s="2" t="s">
        <v>93</v>
      </c>
      <c r="F43" s="61"/>
      <c r="G43" s="5"/>
      <c r="H43" s="40"/>
    </row>
    <row r="44" spans="2:8" ht="14.25">
      <c r="B44" s="15"/>
      <c r="C44" s="1" t="s">
        <v>32</v>
      </c>
      <c r="F44" s="61">
        <v>16492</v>
      </c>
      <c r="G44" s="5"/>
      <c r="H44" s="5">
        <v>13863</v>
      </c>
    </row>
    <row r="45" spans="2:8" ht="14.25">
      <c r="B45" s="15"/>
      <c r="C45" s="1" t="s">
        <v>94</v>
      </c>
      <c r="F45" s="23">
        <v>300</v>
      </c>
      <c r="G45" s="5"/>
      <c r="H45" s="5">
        <v>3200</v>
      </c>
    </row>
    <row r="46" spans="2:8" ht="14.25">
      <c r="B46" s="15"/>
      <c r="C46" s="1" t="s">
        <v>95</v>
      </c>
      <c r="F46" s="6">
        <v>641</v>
      </c>
      <c r="G46" s="5"/>
      <c r="H46" s="5">
        <v>16</v>
      </c>
    </row>
    <row r="47" spans="2:8" ht="15">
      <c r="B47" s="2" t="s">
        <v>96</v>
      </c>
      <c r="F47" s="8">
        <f>SUM(F44:F46)</f>
        <v>17433</v>
      </c>
      <c r="G47" s="5"/>
      <c r="H47" s="8">
        <f>SUM(H44:H46)</f>
        <v>17079</v>
      </c>
    </row>
    <row r="48" spans="2:8" ht="14.25">
      <c r="B48" s="1"/>
      <c r="F48" s="5"/>
      <c r="G48" s="5"/>
      <c r="H48" s="5"/>
    </row>
    <row r="49" spans="2:8" ht="15">
      <c r="B49" s="2" t="s">
        <v>97</v>
      </c>
      <c r="F49" s="5">
        <f>F41+F47</f>
        <v>32490</v>
      </c>
      <c r="G49" s="5"/>
      <c r="H49" s="5">
        <f>H41+H47</f>
        <v>31786</v>
      </c>
    </row>
    <row r="50" spans="2:8" ht="14.25">
      <c r="B50" s="1"/>
      <c r="F50" s="23"/>
      <c r="G50" s="5"/>
      <c r="H50" s="23"/>
    </row>
    <row r="51" spans="2:8" ht="15.75" thickBot="1">
      <c r="B51" s="2" t="s">
        <v>98</v>
      </c>
      <c r="F51" s="59">
        <f>F35+F49</f>
        <v>196570</v>
      </c>
      <c r="G51" s="24"/>
      <c r="H51" s="59">
        <f>H35+H49</f>
        <v>180943</v>
      </c>
    </row>
    <row r="52" spans="2:8" ht="15" thickTop="1">
      <c r="B52" s="1"/>
      <c r="F52" s="5"/>
      <c r="G52" s="5"/>
      <c r="H52" s="5"/>
    </row>
    <row r="53" spans="2:8" ht="14.25">
      <c r="B53" s="1"/>
      <c r="F53" s="57"/>
      <c r="G53" s="5"/>
      <c r="H53" s="5"/>
    </row>
    <row r="54" spans="2:8" ht="14.25">
      <c r="B54" s="1" t="s">
        <v>79</v>
      </c>
      <c r="F54" s="65"/>
      <c r="H54" s="58"/>
    </row>
    <row r="55" spans="2:8" ht="15" thickBot="1">
      <c r="B55" s="1" t="s">
        <v>114</v>
      </c>
      <c r="F55" s="66">
        <v>1.21</v>
      </c>
      <c r="H55" s="50">
        <v>1.1</v>
      </c>
    </row>
    <row r="56" spans="2:8" ht="15" thickTop="1">
      <c r="B56" s="1"/>
      <c r="H56" s="51"/>
    </row>
    <row r="57" spans="2:6" ht="14.25">
      <c r="B57" s="1"/>
      <c r="F57" s="67"/>
    </row>
    <row r="58" spans="2:8" ht="15" thickBot="1">
      <c r="B58" s="1" t="s">
        <v>70</v>
      </c>
      <c r="F58" s="66">
        <v>1.19</v>
      </c>
      <c r="H58" s="39">
        <v>1.09</v>
      </c>
    </row>
    <row r="59" ht="15" thickTop="1">
      <c r="B59" s="1"/>
    </row>
    <row r="60" ht="14.25">
      <c r="B60" s="1"/>
    </row>
    <row r="61" spans="2:3" ht="14.25">
      <c r="B61" s="1" t="s">
        <v>48</v>
      </c>
      <c r="C61" s="1" t="s">
        <v>49</v>
      </c>
    </row>
    <row r="62" spans="2:3" ht="14.25">
      <c r="B62" s="1"/>
      <c r="C62" s="1" t="s">
        <v>50</v>
      </c>
    </row>
    <row r="63" spans="2:6" ht="14.25">
      <c r="B63" s="1"/>
      <c r="F63" s="32"/>
    </row>
    <row r="64" spans="2:8" ht="14.25">
      <c r="B64" s="62" t="s">
        <v>54</v>
      </c>
      <c r="C64" s="32"/>
      <c r="D64" s="32"/>
      <c r="E64" s="32"/>
      <c r="F64" s="35"/>
      <c r="G64" s="32"/>
      <c r="H64" s="32"/>
    </row>
    <row r="65" spans="2:8" ht="14.25">
      <c r="B65" s="32" t="s">
        <v>101</v>
      </c>
      <c r="C65" s="16"/>
      <c r="D65" s="16"/>
      <c r="E65" s="16"/>
      <c r="F65" s="5"/>
      <c r="G65" s="35"/>
      <c r="H65" s="3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7:8" ht="14.25">
      <c r="G1442" s="5"/>
      <c r="H1442" s="5"/>
    </row>
  </sheetData>
  <mergeCells count="2">
    <mergeCell ref="B1:H1"/>
    <mergeCell ref="B2:H2"/>
  </mergeCells>
  <printOptions horizontalCentered="1"/>
  <pageMargins left="0.5" right="0.13" top="0.17" bottom="0.5" header="0.17" footer="0.5"/>
  <pageSetup fitToHeight="1" fitToWidth="1"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10" sqref="A10"/>
    </sheetView>
  </sheetViews>
  <sheetFormatPr defaultColWidth="9.140625" defaultRowHeight="12.75"/>
  <cols>
    <col min="1" max="1" width="32.57421875" style="25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9" ht="33" customHeight="1">
      <c r="A2" s="73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74" t="s">
        <v>27</v>
      </c>
      <c r="B3" s="17"/>
      <c r="C3" s="17"/>
      <c r="D3" s="17"/>
      <c r="E3" s="17"/>
      <c r="F3" s="17"/>
    </row>
    <row r="4" spans="1:6" ht="15" customHeight="1">
      <c r="A4" s="74" t="s">
        <v>115</v>
      </c>
      <c r="B4" s="17"/>
      <c r="C4" s="17"/>
      <c r="D4" s="17"/>
      <c r="E4" s="17"/>
      <c r="F4" s="17"/>
    </row>
    <row r="5" ht="14.25">
      <c r="A5" s="75" t="s">
        <v>13</v>
      </c>
    </row>
    <row r="6" ht="14.25">
      <c r="A6" s="75"/>
    </row>
    <row r="7" spans="1:9" ht="15">
      <c r="A7" s="76"/>
      <c r="C7" s="85" t="s">
        <v>78</v>
      </c>
      <c r="D7" s="88"/>
      <c r="E7" s="88"/>
      <c r="F7" s="88"/>
      <c r="G7" s="88"/>
      <c r="H7" s="88"/>
      <c r="I7" s="88"/>
    </row>
    <row r="8" spans="1:13" ht="15">
      <c r="A8" s="76"/>
      <c r="G8" s="9" t="s">
        <v>45</v>
      </c>
      <c r="I8" s="9" t="s">
        <v>30</v>
      </c>
      <c r="K8" s="9" t="s">
        <v>74</v>
      </c>
      <c r="M8" s="9" t="s">
        <v>30</v>
      </c>
    </row>
    <row r="9" spans="1:13" ht="15">
      <c r="A9" s="76"/>
      <c r="C9" s="9" t="s">
        <v>29</v>
      </c>
      <c r="E9" s="24" t="s">
        <v>46</v>
      </c>
      <c r="G9" s="9" t="s">
        <v>43</v>
      </c>
      <c r="I9" s="9" t="s">
        <v>56</v>
      </c>
      <c r="K9" s="9" t="s">
        <v>75</v>
      </c>
      <c r="M9" s="9" t="s">
        <v>55</v>
      </c>
    </row>
    <row r="10" spans="1:11" ht="15">
      <c r="A10" s="76"/>
      <c r="C10" s="9" t="s">
        <v>28</v>
      </c>
      <c r="E10" s="9" t="s">
        <v>5</v>
      </c>
      <c r="G10" s="9" t="s">
        <v>44</v>
      </c>
      <c r="I10" s="9" t="s">
        <v>55</v>
      </c>
      <c r="K10" s="17"/>
    </row>
    <row r="11" spans="1:11" ht="15">
      <c r="A11" s="76"/>
      <c r="E11" s="9"/>
      <c r="I11" s="17"/>
      <c r="K11" s="17"/>
    </row>
    <row r="12" spans="1:13" ht="15">
      <c r="A12" s="76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76" t="s">
        <v>119</v>
      </c>
    </row>
    <row r="14" ht="15">
      <c r="A14" s="76"/>
    </row>
    <row r="15" spans="1:9" ht="14.25">
      <c r="A15" s="77" t="s">
        <v>76</v>
      </c>
      <c r="C15" s="23"/>
      <c r="D15" s="23"/>
      <c r="E15" s="23"/>
      <c r="F15" s="23"/>
      <c r="G15" s="23"/>
      <c r="H15" s="23"/>
      <c r="I15" s="23"/>
    </row>
    <row r="16" spans="1:13" ht="14.25">
      <c r="A16" s="71" t="s">
        <v>60</v>
      </c>
      <c r="C16" s="41">
        <v>64245</v>
      </c>
      <c r="D16" s="42"/>
      <c r="E16" s="42">
        <v>15832</v>
      </c>
      <c r="F16" s="42"/>
      <c r="G16" s="42">
        <v>61544</v>
      </c>
      <c r="H16" s="42"/>
      <c r="I16" s="42">
        <f>SUM(C16:G16)</f>
        <v>141621</v>
      </c>
      <c r="J16" s="42"/>
      <c r="K16" s="42">
        <f>'Balance Sheet'!$H$34</f>
        <v>7600</v>
      </c>
      <c r="L16" s="42"/>
      <c r="M16" s="43">
        <f>I16+K16</f>
        <v>149221</v>
      </c>
    </row>
    <row r="17" spans="1:13" ht="14.25">
      <c r="A17" s="71" t="s">
        <v>61</v>
      </c>
      <c r="C17" s="44">
        <v>0</v>
      </c>
      <c r="D17" s="6"/>
      <c r="E17" s="6">
        <v>-799</v>
      </c>
      <c r="F17" s="6"/>
      <c r="G17" s="6">
        <v>735</v>
      </c>
      <c r="H17" s="6"/>
      <c r="I17" s="6">
        <f>SUM(C17:G17)</f>
        <v>-64</v>
      </c>
      <c r="J17" s="6"/>
      <c r="K17" s="6"/>
      <c r="L17" s="6"/>
      <c r="M17" s="45">
        <f>I17+K17</f>
        <v>-64</v>
      </c>
    </row>
    <row r="18" spans="1:13" ht="14.25">
      <c r="A18" s="71" t="s">
        <v>80</v>
      </c>
      <c r="C18" s="23">
        <f>SUM(C16:C17)</f>
        <v>64245</v>
      </c>
      <c r="D18" s="23"/>
      <c r="E18" s="23">
        <f>SUM(E16:E17)</f>
        <v>15033</v>
      </c>
      <c r="F18" s="23"/>
      <c r="G18" s="23">
        <f>SUM(G16:G17)</f>
        <v>62279</v>
      </c>
      <c r="H18" s="23"/>
      <c r="I18" s="23">
        <f>SUM(I16:I17)</f>
        <v>141557</v>
      </c>
      <c r="K18" s="23">
        <f>SUM(K16:K17)</f>
        <v>7600</v>
      </c>
      <c r="M18" s="23">
        <f>SUM(M16:M17)</f>
        <v>149157</v>
      </c>
    </row>
    <row r="19" ht="14.25">
      <c r="A19" s="71"/>
    </row>
    <row r="20" spans="1:13" ht="14.25">
      <c r="A20" s="71" t="s">
        <v>127</v>
      </c>
      <c r="C20" s="5">
        <v>341</v>
      </c>
      <c r="E20" s="5">
        <v>16</v>
      </c>
      <c r="G20" s="5">
        <v>0</v>
      </c>
      <c r="I20" s="5">
        <f>SUM(C20:G20)</f>
        <v>357</v>
      </c>
      <c r="K20" s="5">
        <v>0</v>
      </c>
      <c r="M20" s="5">
        <f>I20+K20</f>
        <v>357</v>
      </c>
    </row>
    <row r="21" spans="1:13" ht="14.25">
      <c r="A21" s="71" t="s">
        <v>108</v>
      </c>
      <c r="G21" s="5">
        <f>'P&amp;L'!$H$29</f>
        <v>16031</v>
      </c>
      <c r="I21" s="5">
        <f>SUM(C21:G21)</f>
        <v>16031</v>
      </c>
      <c r="K21" s="5">
        <f>'P&amp;L'!$H$30</f>
        <v>857</v>
      </c>
      <c r="M21" s="5">
        <f>I21+K21</f>
        <v>16888</v>
      </c>
    </row>
    <row r="22" spans="1:13" ht="14.25">
      <c r="A22" s="71" t="s">
        <v>109</v>
      </c>
      <c r="C22" s="5">
        <v>0</v>
      </c>
      <c r="E22" s="5">
        <v>0</v>
      </c>
      <c r="G22" s="5">
        <v>-1850</v>
      </c>
      <c r="I22" s="5">
        <f>SUM(C22:G22)</f>
        <v>-1850</v>
      </c>
      <c r="K22" s="5">
        <v>-472</v>
      </c>
      <c r="M22" s="5">
        <f>I22+K22</f>
        <v>-2322</v>
      </c>
    </row>
    <row r="23" ht="14.25">
      <c r="A23" s="71"/>
    </row>
    <row r="24" spans="1:13" ht="15.75" thickBot="1">
      <c r="A24" s="74" t="s">
        <v>120</v>
      </c>
      <c r="C24" s="7">
        <f>SUM(C18:C23)</f>
        <v>64586</v>
      </c>
      <c r="E24" s="7">
        <f>SUM(E18:E23)</f>
        <v>15049</v>
      </c>
      <c r="G24" s="7">
        <f>SUM(G18:G23)</f>
        <v>76460</v>
      </c>
      <c r="I24" s="7">
        <f>SUM(I18:I23)</f>
        <v>156095</v>
      </c>
      <c r="J24" s="40"/>
      <c r="K24" s="7">
        <f>SUM(K18:K23)</f>
        <v>7985</v>
      </c>
      <c r="M24" s="7">
        <f>SUM(M18:M23)</f>
        <v>164080</v>
      </c>
    </row>
    <row r="25" ht="15" thickTop="1">
      <c r="A25" s="71"/>
    </row>
    <row r="26" ht="14.25">
      <c r="A26" s="71"/>
    </row>
    <row r="27" ht="15">
      <c r="A27" s="74" t="s">
        <v>121</v>
      </c>
    </row>
    <row r="28" spans="1:9" ht="14.25">
      <c r="A28" s="71"/>
      <c r="C28" s="23"/>
      <c r="D28" s="23"/>
      <c r="E28" s="23"/>
      <c r="F28" s="23"/>
      <c r="G28" s="23"/>
      <c r="H28" s="23"/>
      <c r="I28" s="23"/>
    </row>
    <row r="29" spans="1:13" ht="15.75" thickBot="1">
      <c r="A29" s="74" t="s">
        <v>123</v>
      </c>
      <c r="C29" s="70" t="s">
        <v>66</v>
      </c>
      <c r="D29" s="23"/>
      <c r="E29" s="70" t="s">
        <v>66</v>
      </c>
      <c r="F29" s="23"/>
      <c r="G29" s="70" t="s">
        <v>66</v>
      </c>
      <c r="H29" s="23"/>
      <c r="I29" s="70" t="s">
        <v>66</v>
      </c>
      <c r="J29" s="23"/>
      <c r="K29" s="70" t="s">
        <v>66</v>
      </c>
      <c r="L29" s="23"/>
      <c r="M29" s="70" t="s">
        <v>66</v>
      </c>
    </row>
    <row r="30" spans="1:9" ht="15.75" thickTop="1">
      <c r="A30" s="74"/>
      <c r="C30" s="23"/>
      <c r="E30" s="23"/>
      <c r="G30" s="23"/>
      <c r="I30" s="23"/>
    </row>
    <row r="31" spans="1:9" ht="15">
      <c r="A31" s="74"/>
      <c r="C31" s="23"/>
      <c r="E31" s="23"/>
      <c r="G31" s="23"/>
      <c r="I31" s="23"/>
    </row>
    <row r="32" spans="1:9" ht="15">
      <c r="A32" s="74"/>
      <c r="C32" s="23"/>
      <c r="E32" s="23"/>
      <c r="G32" s="23"/>
      <c r="I32" s="23"/>
    </row>
    <row r="33" spans="1:9" ht="14.25">
      <c r="A33" s="72" t="s">
        <v>122</v>
      </c>
      <c r="C33" s="23"/>
      <c r="E33" s="23"/>
      <c r="G33" s="23"/>
      <c r="I33" s="23"/>
    </row>
    <row r="34" spans="1:9" ht="14.25">
      <c r="A34" s="71" t="s">
        <v>129</v>
      </c>
      <c r="C34" s="23"/>
      <c r="E34" s="23"/>
      <c r="G34" s="23"/>
      <c r="I34" s="23"/>
    </row>
    <row r="35" spans="1:9" ht="15">
      <c r="A35" s="74"/>
      <c r="C35" s="23"/>
      <c r="E35" s="23"/>
      <c r="G35" s="23"/>
      <c r="I35" s="23"/>
    </row>
    <row r="36" spans="1:9" ht="15">
      <c r="A36" s="74"/>
      <c r="C36" s="23"/>
      <c r="E36" s="23"/>
      <c r="G36" s="23"/>
      <c r="I36" s="23"/>
    </row>
    <row r="37" spans="1:9" ht="15">
      <c r="A37" s="74"/>
      <c r="C37" s="23"/>
      <c r="E37" s="23"/>
      <c r="G37" s="23"/>
      <c r="I37" s="23"/>
    </row>
    <row r="38" ht="14.25">
      <c r="A38" s="71"/>
    </row>
    <row r="39" ht="14.25">
      <c r="A39" s="78" t="s">
        <v>103</v>
      </c>
    </row>
    <row r="40" ht="14.25">
      <c r="A40" s="79" t="s">
        <v>81</v>
      </c>
    </row>
  </sheetData>
  <mergeCells count="2">
    <mergeCell ref="C7:I7"/>
    <mergeCell ref="A1:M1"/>
  </mergeCells>
  <printOptions horizontalCentered="1"/>
  <pageMargins left="0.53" right="0.13" top="0.32" bottom="0.5" header="0.38" footer="0.5"/>
  <pageSetup fitToHeight="1" fitToWidth="1" horizontalDpi="300" verticalDpi="3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9"/>
  <sheetViews>
    <sheetView workbookViewId="0" topLeftCell="B1">
      <selection activeCell="E5" sqref="E5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60.140625" style="1" customWidth="1"/>
    <col min="5" max="5" width="13.57421875" style="1" customWidth="1"/>
    <col min="6" max="6" width="3.00390625" style="1" customWidth="1"/>
    <col min="7" max="7" width="11.8515625" style="5" customWidth="1"/>
    <col min="8" max="16384" width="9.140625" style="1" customWidth="1"/>
  </cols>
  <sheetData>
    <row r="1" spans="2:7" ht="28.5" customHeight="1">
      <c r="B1" s="87" t="s">
        <v>14</v>
      </c>
      <c r="C1" s="87"/>
      <c r="D1" s="87"/>
      <c r="E1" s="87"/>
      <c r="F1" s="87"/>
      <c r="G1" s="87"/>
    </row>
    <row r="2" spans="2:7" ht="33" customHeight="1">
      <c r="B2" s="84"/>
      <c r="C2" s="84"/>
      <c r="D2" s="84"/>
      <c r="E2" s="84"/>
      <c r="F2" s="84"/>
      <c r="G2" s="84"/>
    </row>
    <row r="3" spans="2:6" ht="15" customHeight="1">
      <c r="B3" s="20" t="s">
        <v>26</v>
      </c>
      <c r="C3" s="19"/>
      <c r="D3" s="19"/>
      <c r="E3" s="19"/>
      <c r="F3" s="19"/>
    </row>
    <row r="4" spans="2:6" ht="15" customHeight="1">
      <c r="B4" s="20" t="s">
        <v>115</v>
      </c>
      <c r="C4" s="19"/>
      <c r="D4" s="19"/>
      <c r="E4" s="19"/>
      <c r="F4" s="19"/>
    </row>
    <row r="5" ht="14.25">
      <c r="B5" s="18" t="s">
        <v>13</v>
      </c>
    </row>
    <row r="6" ht="14.25">
      <c r="B6" s="18"/>
    </row>
    <row r="7" spans="2:7" ht="15">
      <c r="B7" s="18"/>
      <c r="E7" s="85" t="s">
        <v>132</v>
      </c>
      <c r="F7" s="85"/>
      <c r="G7" s="85"/>
    </row>
    <row r="8" spans="5:7" ht="15">
      <c r="E8" s="4">
        <v>39172</v>
      </c>
      <c r="F8" s="4"/>
      <c r="G8" s="4">
        <v>38807</v>
      </c>
    </row>
    <row r="9" spans="5:7" ht="15">
      <c r="E9" s="3" t="s">
        <v>2</v>
      </c>
      <c r="G9" s="9" t="s">
        <v>2</v>
      </c>
    </row>
    <row r="10" ht="15">
      <c r="G10" s="38"/>
    </row>
    <row r="11" ht="14.25">
      <c r="G11" s="52"/>
    </row>
    <row r="12" spans="2:6" ht="15">
      <c r="B12" s="20" t="s">
        <v>40</v>
      </c>
      <c r="E12" s="5"/>
      <c r="F12" s="5"/>
    </row>
    <row r="13" spans="2:7" ht="14.25">
      <c r="B13" s="10" t="s">
        <v>18</v>
      </c>
      <c r="E13" s="5">
        <f>'P&amp;L'!$H$22</f>
        <v>20564</v>
      </c>
      <c r="F13" s="5"/>
      <c r="G13" s="29" t="str">
        <f>'P&amp;L'!$J$22</f>
        <v>N/A</v>
      </c>
    </row>
    <row r="14" spans="2:6" ht="14.25">
      <c r="B14" s="14"/>
      <c r="E14" s="5"/>
      <c r="F14" s="5"/>
    </row>
    <row r="15" spans="2:6" ht="14.25">
      <c r="B15" s="10" t="s">
        <v>68</v>
      </c>
      <c r="E15" s="5"/>
      <c r="F15" s="5"/>
    </row>
    <row r="16" spans="2:8" ht="14.25">
      <c r="B16" s="10" t="s">
        <v>21</v>
      </c>
      <c r="E16" s="48">
        <f>E17-E13</f>
        <v>3838</v>
      </c>
      <c r="F16" s="5"/>
      <c r="G16" s="80" t="str">
        <f>'P&amp;L'!$J$22</f>
        <v>N/A</v>
      </c>
      <c r="H16" s="12"/>
    </row>
    <row r="17" spans="2:9" ht="14.25">
      <c r="B17" s="10" t="s">
        <v>22</v>
      </c>
      <c r="E17" s="5">
        <v>24402</v>
      </c>
      <c r="F17" s="5"/>
      <c r="G17" s="29" t="str">
        <f>'P&amp;L'!$J$22</f>
        <v>N/A</v>
      </c>
      <c r="H17" s="12"/>
      <c r="I17" s="12"/>
    </row>
    <row r="18" spans="2:6" ht="14.25">
      <c r="B18" s="14"/>
      <c r="E18" s="5"/>
      <c r="F18" s="5"/>
    </row>
    <row r="19" spans="2:8" ht="14.25">
      <c r="B19" s="10" t="s">
        <v>23</v>
      </c>
      <c r="C19" s="15"/>
      <c r="E19" s="5"/>
      <c r="F19" s="5"/>
      <c r="H19" s="12"/>
    </row>
    <row r="20" spans="3:7" ht="14.25">
      <c r="C20" s="1" t="s">
        <v>24</v>
      </c>
      <c r="E20" s="5">
        <f>3403-9969</f>
        <v>-6566</v>
      </c>
      <c r="F20" s="5"/>
      <c r="G20" s="29" t="str">
        <f>'P&amp;L'!$J$22</f>
        <v>N/A</v>
      </c>
    </row>
    <row r="21" spans="3:7" ht="14.25">
      <c r="C21" s="1" t="s">
        <v>25</v>
      </c>
      <c r="E21" s="6">
        <v>2630</v>
      </c>
      <c r="F21" s="5"/>
      <c r="G21" s="80" t="str">
        <f>'P&amp;L'!$J$22</f>
        <v>N/A</v>
      </c>
    </row>
    <row r="22" spans="2:7" ht="14.25">
      <c r="B22" s="10" t="s">
        <v>112</v>
      </c>
      <c r="E22" s="5">
        <f>SUM(E17:E21)</f>
        <v>20466</v>
      </c>
      <c r="F22" s="5"/>
      <c r="G22" s="29" t="str">
        <f>'P&amp;L'!$J$22</f>
        <v>N/A</v>
      </c>
    </row>
    <row r="23" spans="5:6" ht="14.25">
      <c r="E23" s="5"/>
      <c r="F23" s="5"/>
    </row>
    <row r="24" spans="3:7" ht="14.25">
      <c r="C24" s="1" t="s">
        <v>33</v>
      </c>
      <c r="E24" s="5">
        <v>-2787</v>
      </c>
      <c r="F24" s="5"/>
      <c r="G24" s="29" t="str">
        <f>'P&amp;L'!$J$22</f>
        <v>N/A</v>
      </c>
    </row>
    <row r="25" spans="3:7" ht="14.25">
      <c r="C25" s="1" t="s">
        <v>52</v>
      </c>
      <c r="E25" s="5">
        <v>-150</v>
      </c>
      <c r="F25" s="5"/>
      <c r="G25" s="29" t="str">
        <f>'P&amp;L'!$J$22</f>
        <v>N/A</v>
      </c>
    </row>
    <row r="26" spans="3:7" ht="14.25">
      <c r="C26" s="1" t="s">
        <v>41</v>
      </c>
      <c r="E26" s="5">
        <v>1004</v>
      </c>
      <c r="F26" s="5"/>
      <c r="G26" s="29" t="str">
        <f>'P&amp;L'!$J$22</f>
        <v>N/A</v>
      </c>
    </row>
    <row r="27" spans="3:7" ht="14.25">
      <c r="C27" s="1" t="s">
        <v>34</v>
      </c>
      <c r="E27" s="5">
        <v>801</v>
      </c>
      <c r="F27" s="5"/>
      <c r="G27" s="29" t="str">
        <f>'P&amp;L'!$J$22</f>
        <v>N/A</v>
      </c>
    </row>
    <row r="28" spans="3:7" ht="14.25">
      <c r="C28" s="1" t="s">
        <v>69</v>
      </c>
      <c r="E28" s="5">
        <v>1108</v>
      </c>
      <c r="F28" s="5"/>
      <c r="G28" s="29" t="str">
        <f>'P&amp;L'!$J$22</f>
        <v>N/A</v>
      </c>
    </row>
    <row r="29" spans="3:7" ht="14.25">
      <c r="C29" s="1" t="s">
        <v>36</v>
      </c>
      <c r="E29" s="5">
        <v>-504</v>
      </c>
      <c r="F29" s="5"/>
      <c r="G29" s="29" t="str">
        <f>'P&amp;L'!$J$22</f>
        <v>N/A</v>
      </c>
    </row>
    <row r="30" spans="3:7" ht="14.25">
      <c r="C30" s="1" t="s">
        <v>35</v>
      </c>
      <c r="E30" s="5">
        <v>21</v>
      </c>
      <c r="F30" s="5"/>
      <c r="G30" s="29" t="str">
        <f>'P&amp;L'!$J$22</f>
        <v>N/A</v>
      </c>
    </row>
    <row r="31" spans="3:7" ht="14.25">
      <c r="C31" s="15"/>
      <c r="E31" s="6"/>
      <c r="F31" s="5"/>
      <c r="G31" s="6"/>
    </row>
    <row r="32" spans="2:7" ht="14.25">
      <c r="B32" s="10" t="s">
        <v>113</v>
      </c>
      <c r="C32" s="15"/>
      <c r="E32" s="23">
        <f>SUM(E22:E31)</f>
        <v>19959</v>
      </c>
      <c r="F32" s="5"/>
      <c r="G32" s="29" t="str">
        <f>'P&amp;L'!$J$22</f>
        <v>N/A</v>
      </c>
    </row>
    <row r="33" spans="3:6" ht="14.25">
      <c r="C33" s="15"/>
      <c r="E33" s="5"/>
      <c r="F33" s="5"/>
    </row>
    <row r="34" spans="2:6" ht="15">
      <c r="B34" s="20" t="s">
        <v>51</v>
      </c>
      <c r="C34" s="15"/>
      <c r="E34" s="5"/>
      <c r="F34" s="5"/>
    </row>
    <row r="35" spans="2:7" ht="14.25">
      <c r="B35" s="10" t="s">
        <v>42</v>
      </c>
      <c r="E35" s="23">
        <v>-3442</v>
      </c>
      <c r="F35" s="23"/>
      <c r="G35" s="29" t="str">
        <f>'P&amp;L'!$J$22</f>
        <v>N/A</v>
      </c>
    </row>
    <row r="36" spans="5:6" ht="14.25">
      <c r="E36" s="23"/>
      <c r="F36" s="23"/>
    </row>
    <row r="37" spans="2:6" ht="15">
      <c r="B37" s="20" t="s">
        <v>58</v>
      </c>
      <c r="E37" s="23"/>
      <c r="F37" s="23"/>
    </row>
    <row r="38" spans="2:7" ht="14.25">
      <c r="B38" s="10" t="s">
        <v>59</v>
      </c>
      <c r="E38" s="23">
        <v>-4061</v>
      </c>
      <c r="F38" s="23"/>
      <c r="G38" s="29" t="str">
        <f>'P&amp;L'!$J$22</f>
        <v>N/A</v>
      </c>
    </row>
    <row r="39" spans="3:7" ht="14.25">
      <c r="C39" s="15"/>
      <c r="E39" s="6"/>
      <c r="F39" s="23"/>
      <c r="G39" s="6"/>
    </row>
    <row r="40" spans="2:7" ht="15">
      <c r="B40" s="20" t="s">
        <v>67</v>
      </c>
      <c r="C40" s="15"/>
      <c r="E40" s="23">
        <f>E32+E35+E38</f>
        <v>12456</v>
      </c>
      <c r="F40" s="23"/>
      <c r="G40" s="29" t="str">
        <f>'P&amp;L'!$J$22</f>
        <v>N/A</v>
      </c>
    </row>
    <row r="41" spans="3:6" ht="14.25">
      <c r="C41" s="15"/>
      <c r="E41" s="23"/>
      <c r="F41" s="23"/>
    </row>
    <row r="42" spans="2:7" ht="15">
      <c r="B42" s="20" t="s">
        <v>125</v>
      </c>
      <c r="C42" s="15"/>
      <c r="E42" s="23">
        <v>24216</v>
      </c>
      <c r="F42" s="23"/>
      <c r="G42" s="29" t="str">
        <f>'P&amp;L'!$J$22</f>
        <v>N/A</v>
      </c>
    </row>
    <row r="43" spans="3:6" ht="14.25">
      <c r="C43" s="15"/>
      <c r="E43" s="23"/>
      <c r="F43" s="23"/>
    </row>
    <row r="44" spans="2:7" ht="15.75" thickBot="1">
      <c r="B44" s="20" t="s">
        <v>124</v>
      </c>
      <c r="E44" s="7">
        <f>SUM(E40:E43)</f>
        <v>36672</v>
      </c>
      <c r="F44" s="23"/>
      <c r="G44" s="69" t="str">
        <f>'P&amp;L'!$J$22</f>
        <v>N/A</v>
      </c>
    </row>
    <row r="45" spans="5:6" ht="15" thickTop="1">
      <c r="E45" s="23"/>
      <c r="F45" s="23"/>
    </row>
    <row r="46" spans="5:6" ht="14.25">
      <c r="E46" s="23"/>
      <c r="F46" s="23"/>
    </row>
    <row r="47" spans="2:6" ht="14.25">
      <c r="B47" s="72" t="s">
        <v>122</v>
      </c>
      <c r="E47" s="23"/>
      <c r="F47" s="23"/>
    </row>
    <row r="48" spans="2:6" ht="14.25">
      <c r="B48" s="71" t="s">
        <v>130</v>
      </c>
      <c r="E48" s="23"/>
      <c r="F48" s="23"/>
    </row>
    <row r="49" spans="2:6" ht="14.25">
      <c r="B49" s="10" t="s">
        <v>131</v>
      </c>
      <c r="E49" s="23"/>
      <c r="F49" s="23"/>
    </row>
    <row r="50" spans="2:6" ht="14.25">
      <c r="B50" s="14"/>
      <c r="E50" s="23"/>
      <c r="F50" s="23"/>
    </row>
    <row r="51" spans="2:6" ht="14.25">
      <c r="B51" s="33" t="s">
        <v>53</v>
      </c>
      <c r="C51" s="33"/>
      <c r="D51" s="33"/>
      <c r="E51" s="33"/>
      <c r="F51" s="33"/>
    </row>
    <row r="52" spans="2:6" ht="14.25">
      <c r="B52" s="34" t="s">
        <v>104</v>
      </c>
      <c r="C52" s="34"/>
      <c r="D52" s="34"/>
      <c r="E52" s="34"/>
      <c r="F52" s="34"/>
    </row>
    <row r="53" spans="5:6" ht="14.25">
      <c r="E53" s="23"/>
      <c r="F53" s="23"/>
    </row>
    <row r="54" spans="2:6" ht="14.25">
      <c r="B54" s="14"/>
      <c r="E54" s="5"/>
      <c r="F54" s="5"/>
    </row>
    <row r="55" spans="5:6" ht="14.25">
      <c r="E55" s="5"/>
      <c r="F55" s="5"/>
    </row>
    <row r="56" spans="5:6" ht="14.25">
      <c r="E56" s="5"/>
      <c r="F56" s="5"/>
    </row>
    <row r="57" spans="3:6" ht="14.25">
      <c r="C57" s="15"/>
      <c r="E57" s="5"/>
      <c r="F57" s="5"/>
    </row>
    <row r="58" spans="3:6" ht="14.25">
      <c r="C58" s="15"/>
      <c r="E58" s="5"/>
      <c r="F58" s="5"/>
    </row>
    <row r="59" spans="3:6" ht="14.25">
      <c r="C59" s="15"/>
      <c r="E59" s="5"/>
      <c r="F59" s="5"/>
    </row>
    <row r="60" spans="3:6" ht="14.25">
      <c r="C60" s="15"/>
      <c r="E60" s="5"/>
      <c r="F60" s="5"/>
    </row>
    <row r="61" spans="5:6" ht="14.25"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2:6" ht="14.25">
      <c r="B64" s="14"/>
      <c r="E64" s="5"/>
      <c r="F64" s="5"/>
    </row>
    <row r="65" spans="2:6" ht="14.25">
      <c r="B65" s="14"/>
      <c r="E65" s="5"/>
      <c r="F65" s="5"/>
    </row>
    <row r="66" spans="2:6" ht="14.25">
      <c r="B66" s="14"/>
      <c r="E66" s="5"/>
      <c r="F66" s="5"/>
    </row>
    <row r="67" spans="5:6" ht="14.25">
      <c r="E67" s="5"/>
      <c r="F67" s="5"/>
    </row>
    <row r="68" spans="5:6" ht="14.25">
      <c r="E68" s="23"/>
      <c r="F68" s="23"/>
    </row>
    <row r="69" spans="5:6" ht="14.25">
      <c r="E69" s="5"/>
      <c r="F69" s="5"/>
    </row>
    <row r="70" spans="2:6" ht="14.25">
      <c r="B70" s="14"/>
      <c r="E70" s="13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</sheetData>
  <mergeCells count="3">
    <mergeCell ref="B2:G2"/>
    <mergeCell ref="B1:G1"/>
    <mergeCell ref="E7:G7"/>
  </mergeCells>
  <printOptions horizontalCentered="1"/>
  <pageMargins left="0.75" right="0.16" top="0.5" bottom="0.48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FLThong</cp:lastModifiedBy>
  <cp:lastPrinted>2007-05-04T06:26:03Z</cp:lastPrinted>
  <dcterms:created xsi:type="dcterms:W3CDTF">1999-03-13T03:06:08Z</dcterms:created>
  <dcterms:modified xsi:type="dcterms:W3CDTF">2007-05-04T06:34:33Z</dcterms:modified>
  <cp:category/>
  <cp:version/>
  <cp:contentType/>
  <cp:contentStatus/>
</cp:coreProperties>
</file>